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Ita files\Desktop\Pirkimo dokumentai Raguva 2026-02-04\Raguvos\Pirkimo dokumentai\IV skyrius. Darbų kiekių žiniaraštis\"/>
    </mc:Choice>
  </mc:AlternateContent>
  <xr:revisionPtr revIDLastSave="0" documentId="13_ncr:1_{D6D46441-C046-4C91-A2C3-F05D370AF487}" xr6:coauthVersionLast="47" xr6:coauthVersionMax="47" xr10:uidLastSave="{00000000-0000-0000-0000-000000000000}"/>
  <bookViews>
    <workbookView xWindow="-120" yWindow="-120" windowWidth="29040" windowHeight="15840" xr2:uid="{D9B46710-B149-4354-BBB5-D541F7F9B85E}"/>
  </bookViews>
  <sheets>
    <sheet name="Lapas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43" i="1"/>
  <c r="F38" i="1"/>
  <c r="F31" i="1"/>
  <c r="F32" i="1"/>
  <c r="F33" i="1"/>
  <c r="F34" i="1"/>
  <c r="B42" i="1"/>
  <c r="F41" i="1"/>
  <c r="F42" i="1" s="1"/>
  <c r="B39" i="1"/>
  <c r="F37" i="1"/>
  <c r="F9" i="1"/>
  <c r="F10" i="1"/>
  <c r="F11" i="1"/>
  <c r="F12" i="1"/>
  <c r="F13" i="1"/>
  <c r="B14" i="1"/>
  <c r="F18" i="1"/>
  <c r="F19" i="1"/>
  <c r="F20" i="1"/>
  <c r="F23" i="1"/>
  <c r="F24" i="1" s="1"/>
  <c r="B24" i="1"/>
  <c r="F26" i="1"/>
  <c r="F27" i="1" s="1"/>
  <c r="B27" i="1"/>
  <c r="F30" i="1"/>
  <c r="B35" i="1"/>
  <c r="F17" i="1"/>
  <c r="F39" i="1" l="1"/>
  <c r="F21" i="1"/>
  <c r="F35" i="1"/>
  <c r="F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" authorId="0" shapeId="0" xr:uid="{7B16D55D-8788-49E3-A597-7AD2E1686DED}">
      <text>
        <r>
          <rPr>
            <b/>
            <sz val="9"/>
            <color indexed="8"/>
            <rFont val="Tahoma"/>
            <family val="2"/>
            <charset val="204"/>
          </rPr>
          <t>Numeris nėra būtinas</t>
        </r>
      </text>
    </comment>
    <comment ref="D7" authorId="0" shapeId="0" xr:uid="{20D322F6-BEB5-4CC8-A641-D4FCC290DF6A}">
      <text>
        <r>
          <rPr>
            <b/>
            <sz val="9"/>
            <color indexed="8"/>
            <rFont val="Tahoma"/>
            <family val="2"/>
            <charset val="204"/>
          </rPr>
          <t>Pildant pradinę sąmatą
kiekis turi būti &gt; 0</t>
        </r>
      </text>
    </comment>
    <comment ref="E7" authorId="0" shapeId="0" xr:uid="{D83854D2-C665-4521-A085-8265744A8065}">
      <text>
        <r>
          <rPr>
            <b/>
            <sz val="9"/>
            <color indexed="8"/>
            <rFont val="Tahoma"/>
            <family val="2"/>
            <charset val="204"/>
          </rPr>
          <t>Pildant pradinę sąmatą
kainos pildyti nebūtina</t>
        </r>
      </text>
    </comment>
  </commentList>
</comments>
</file>

<file path=xl/sharedStrings.xml><?xml version="1.0" encoding="utf-8"?>
<sst xmlns="http://schemas.openxmlformats.org/spreadsheetml/2006/main" count="93" uniqueCount="73">
  <si>
    <t>Viso su PVM</t>
  </si>
  <si>
    <t>PVM</t>
  </si>
  <si>
    <t>VISO PAGAL ŽINIARAŠTĮ</t>
  </si>
  <si>
    <t>VISO DARBAMS</t>
  </si>
  <si>
    <t>kompl.</t>
  </si>
  <si>
    <t>6.1</t>
  </si>
  <si>
    <t>6.</t>
  </si>
  <si>
    <t>5.1</t>
  </si>
  <si>
    <t>5.</t>
  </si>
  <si>
    <t>4.1</t>
  </si>
  <si>
    <t>4.</t>
  </si>
  <si>
    <t>m</t>
  </si>
  <si>
    <t>3.1</t>
  </si>
  <si>
    <t>3.</t>
  </si>
  <si>
    <t>2.4</t>
  </si>
  <si>
    <t>2.3</t>
  </si>
  <si>
    <t>2.2</t>
  </si>
  <si>
    <t>2.1</t>
  </si>
  <si>
    <t>2.</t>
  </si>
  <si>
    <t>Mokymai užsakovo darbuotojams</t>
  </si>
  <si>
    <t>1.5</t>
  </si>
  <si>
    <t>1.4</t>
  </si>
  <si>
    <t>Eksploatavimo ir priežiūros instrukcijos</t>
  </si>
  <si>
    <t>1.3</t>
  </si>
  <si>
    <t>Darbo brėžiniai</t>
  </si>
  <si>
    <t>1.2</t>
  </si>
  <si>
    <t>Informacinių stendų priežiūra ir nuolatinių 
aiškinamųjų stendų įrengimas</t>
  </si>
  <si>
    <t>1.1</t>
  </si>
  <si>
    <t>Bendroji dalis</t>
  </si>
  <si>
    <t>Suma,                          Eur</t>
  </si>
  <si>
    <t>Vnt. kaina be PVM, Eur</t>
  </si>
  <si>
    <t>Kiekis</t>
  </si>
  <si>
    <t>Pagal pirkimo dokumentus</t>
  </si>
  <si>
    <t>Mato        vnt.</t>
  </si>
  <si>
    <t>Pozicijos</t>
  </si>
  <si>
    <t>Eil. Nr.</t>
  </si>
  <si>
    <t/>
  </si>
  <si>
    <t>Rangovas:</t>
  </si>
  <si>
    <t>Darbų kiekių žiniaraštis</t>
  </si>
  <si>
    <t>Išpildomoji dokumentacija (brėžiniai, kadastriniai matavimai ir kt.)</t>
  </si>
  <si>
    <t>Slėginiai nuotekų tinklai</t>
  </si>
  <si>
    <t>7.</t>
  </si>
  <si>
    <t>7.1</t>
  </si>
  <si>
    <t>Darbų kiekių žiniaraštyje nurodyti darbai turi būti vertinami kompleksiškai, kartu su visais palydinčiais darbais ir reikalingomis medžiagomis, įskaitant, bet neapsiribojant: šulinių įrengimas, esamų žemės dangų ardymas ir jų atstatymas, pagrindų  įrengimas, komunikacijų žymėjimas, hidrauliniai bandymai, TV apžiūra darant vaizdo įrašus, drenažo atstatymas ir kiti darbai bei medžiagos, nurodyti statybos projekte.</t>
  </si>
  <si>
    <t>II etapas</t>
  </si>
  <si>
    <t>Nuotekų siurblinė NS-1</t>
  </si>
  <si>
    <r>
      <rPr>
        <b/>
        <sz val="10"/>
        <rFont val="Times New Roman"/>
        <family val="1"/>
      </rPr>
      <t xml:space="preserve">Dariaus ir Girėno g. </t>
    </r>
    <r>
      <rPr>
        <sz val="10"/>
        <rFont val="Times New Roman"/>
        <family val="1"/>
      </rPr>
      <t>nuotekų šalinimo tinklų statyba Ø160 mm vamzdžiais, įskaitant</t>
    </r>
    <r>
      <rPr>
        <sz val="10"/>
        <rFont val="Times New Roman"/>
        <family val="1"/>
        <charset val="186"/>
      </rPr>
      <t xml:space="preserve"> dangų ardymą, pagrindo vamzdžiams įrengimą, gelžbetoninių šulinių ir plastikinių valymo bei inspektavimo kanalizacijos šulinių įrengimą, dangų atstatymą ir visas reikalingas fasonines dalis.</t>
    </r>
  </si>
  <si>
    <r>
      <rPr>
        <b/>
        <sz val="10"/>
        <rFont val="Times New Roman"/>
        <family val="1"/>
      </rPr>
      <t xml:space="preserve">Liepų g. </t>
    </r>
    <r>
      <rPr>
        <sz val="10"/>
        <rFont val="Times New Roman"/>
        <family val="1"/>
      </rPr>
      <t>nuotekų šalinimo tinklų statyba Ø160 mm vamzdžiais, įskaitant dangų ardymą, pagrindo vamzdžiams įrengimą, gelžbetoninių šulinių ir plastikinių valymo bei inspektavimo kanalizacijos šulinių įrengimą, dangų atstatymą ir visas reikalingas fasonines dalis.</t>
    </r>
  </si>
  <si>
    <r>
      <rPr>
        <b/>
        <sz val="10"/>
        <rFont val="Times New Roman"/>
        <family val="1"/>
      </rPr>
      <t xml:space="preserve">Dariaus ir Girėno g. </t>
    </r>
    <r>
      <rPr>
        <sz val="10"/>
        <rFont val="Times New Roman"/>
        <family val="1"/>
      </rPr>
      <t>nuotekų šalinimo tinklų statyba Ø200 mm vamzdžiais, įskaitant dangų ardymą, pagrindo vamzdžiams įrengimą, gelžbetoninių šulinių ir plastikinių valymo bei inspektavimo kanalizacijos šulinių įrengimą, dangų atstatymą ir visas reikalingas fasonines dalis.</t>
    </r>
  </si>
  <si>
    <r>
      <rPr>
        <b/>
        <sz val="10"/>
        <rFont val="Times New Roman"/>
        <family val="1"/>
      </rPr>
      <t xml:space="preserve">Liepų g. </t>
    </r>
    <r>
      <rPr>
        <sz val="10"/>
        <rFont val="Times New Roman"/>
        <family val="1"/>
      </rPr>
      <t>nuotekų šalinimo tinklų statyba Ø200 mm vamzdžiais, įskaitant dangų ardymą, pagrindo vamzdžiams įrengimą, gelžbetoninių šulinių ir plastikinių valymo bei inspektavimo kanalizacijos šulinių įrengimą, dangų atstatymą ir visas reikalingas fasonines dalis.</t>
    </r>
  </si>
  <si>
    <r>
      <rPr>
        <b/>
        <sz val="10"/>
        <rFont val="Times New Roman"/>
        <family val="1"/>
      </rPr>
      <t xml:space="preserve">Liepų g. </t>
    </r>
    <r>
      <rPr>
        <sz val="10"/>
        <rFont val="Times New Roman"/>
        <family val="1"/>
        <charset val="186"/>
      </rPr>
      <t xml:space="preserve">slėginių nuotekų šalinimo tinklų statyba Ø90 mm vamzdžiais, įskaitant dangų ardymą, pagrindo vamzdžiams įrengimą, dangų atstatymą ir visas reikalingas fasonines dalis. </t>
    </r>
  </si>
  <si>
    <t>Buitinių nuotekų siurbinė NS-1 su nuotekų siurbliais, įskaitant žemės darbus (dangų ardymą ir atstatymą) ir siurblinės ankeravimą. Detalūs reikalavimai pateikti techninėse specifikacijose.</t>
  </si>
  <si>
    <t>5.2</t>
  </si>
  <si>
    <t>III etapas</t>
  </si>
  <si>
    <r>
      <rPr>
        <b/>
        <sz val="10"/>
        <rFont val="Times New Roman"/>
        <family val="1"/>
      </rPr>
      <t xml:space="preserve">Taurynės g. </t>
    </r>
    <r>
      <rPr>
        <sz val="10"/>
        <rFont val="Times New Roman"/>
        <family val="1"/>
      </rPr>
      <t>nuotekų šalinimo tinklų statyba Ø160 mm vamzdžiais, įskaitant</t>
    </r>
    <r>
      <rPr>
        <sz val="10"/>
        <rFont val="Times New Roman"/>
        <family val="1"/>
        <charset val="186"/>
      </rPr>
      <t xml:space="preserve"> dangų ardymą, pagrindo vamzdžiams įrengimą, gelžbetoninių šulinių ir plastikinių valymo bei inspektavimo kanalizacijos šulinių įrengimą, dangų atstatymą ir visas reikalingas fasonines dalis.</t>
    </r>
  </si>
  <si>
    <t>6.2</t>
  </si>
  <si>
    <r>
      <rPr>
        <b/>
        <sz val="10"/>
        <rFont val="Times New Roman"/>
        <family val="1"/>
      </rPr>
      <t xml:space="preserve">Beržų g. </t>
    </r>
    <r>
      <rPr>
        <sz val="10"/>
        <rFont val="Times New Roman"/>
        <family val="1"/>
      </rPr>
      <t>nuotekų šalinimo tinklų statyba Ø160 mm vamzdžiais, įskaitant</t>
    </r>
    <r>
      <rPr>
        <sz val="10"/>
        <rFont val="Times New Roman"/>
        <family val="1"/>
        <charset val="186"/>
      </rPr>
      <t xml:space="preserve"> dangų ardymą, pagrindo vamzdžiams įrengimą, gelžbetoninių šulinių ir plastikinių valymo bei inspektavimo kanalizacijos šulinių įrengimą, dangų atstatymą ir visas reikalingas fasonines dalis.</t>
    </r>
  </si>
  <si>
    <r>
      <rPr>
        <b/>
        <sz val="10"/>
        <rFont val="Times New Roman"/>
        <family val="1"/>
      </rPr>
      <t xml:space="preserve">Taurynės g. </t>
    </r>
    <r>
      <rPr>
        <sz val="10"/>
        <rFont val="Times New Roman"/>
        <family val="1"/>
      </rPr>
      <t>nuotekų šalinimo tinklų statyba Ø200 mm vamzdžiais, įskaitant</t>
    </r>
    <r>
      <rPr>
        <sz val="10"/>
        <rFont val="Times New Roman"/>
        <family val="1"/>
        <charset val="186"/>
      </rPr>
      <t xml:space="preserve"> dangų ardymą, pagrindo vamzdžiams įrengimą, gelžbetoninių šulinių ir plastikinių valymo bei inspektavimo kanalizacijos šulinių įrengimą, dangų atstatymą ir visas reikalingas fasonines dalis.</t>
    </r>
  </si>
  <si>
    <r>
      <rPr>
        <b/>
        <sz val="10"/>
        <rFont val="Times New Roman"/>
        <family val="1"/>
      </rPr>
      <t xml:space="preserve">Beržų g. </t>
    </r>
    <r>
      <rPr>
        <sz val="10"/>
        <rFont val="Times New Roman"/>
        <family val="1"/>
      </rPr>
      <t>nuotekų šalinimo tinklų statyba Ø200 mm vamzdžiais, įskaitant</t>
    </r>
    <r>
      <rPr>
        <sz val="10"/>
        <rFont val="Times New Roman"/>
        <family val="1"/>
        <charset val="186"/>
      </rPr>
      <t xml:space="preserve"> dangų ardymą, pagrindo vamzdžiams įrengimą, gelžbetoninių šulinių ir plastikinių valymo bei inspektavimo kanalizacijos šulinių įrengimą, dangų atstatymą ir visas reikalingas fasonines dalis.</t>
    </r>
  </si>
  <si>
    <r>
      <rPr>
        <b/>
        <sz val="10"/>
        <rFont val="Times New Roman"/>
        <family val="1"/>
      </rPr>
      <t xml:space="preserve">Miško g. </t>
    </r>
    <r>
      <rPr>
        <sz val="10"/>
        <rFont val="Times New Roman"/>
        <family val="1"/>
      </rPr>
      <t>nuotekų šalinimo tinklų statyba Ø200 mm vamzdžiais, įskaitant</t>
    </r>
    <r>
      <rPr>
        <sz val="10"/>
        <rFont val="Times New Roman"/>
        <family val="1"/>
        <charset val="186"/>
      </rPr>
      <t xml:space="preserve"> dangų ardymą, pagrindo vamzdžiams įrengimą, gelžbetoninių šulinių ir plastikinių valymo bei inspektavimo kanalizacijos šulinių įrengimą, dangų atstatymą ir visas reikalingas fasonines dalis.</t>
    </r>
  </si>
  <si>
    <r>
      <rPr>
        <b/>
        <sz val="10"/>
        <rFont val="Times New Roman"/>
        <family val="1"/>
      </rPr>
      <t xml:space="preserve">Taurynės g. </t>
    </r>
    <r>
      <rPr>
        <sz val="10"/>
        <rFont val="Times New Roman"/>
        <family val="1"/>
        <charset val="186"/>
      </rPr>
      <t xml:space="preserve">slėginių nuotekų šalinimo tinklų statyba Ø90 mm vamzdžiais, įskaitant dangų ardymą, pagrindo vamzdžiams įrengimą, dangų atstatymą ir visas reikalingas fasonines dalis. </t>
    </r>
  </si>
  <si>
    <r>
      <rPr>
        <b/>
        <sz val="10"/>
        <rFont val="Times New Roman"/>
        <family val="1"/>
      </rPr>
      <t xml:space="preserve">Miško g. </t>
    </r>
    <r>
      <rPr>
        <sz val="10"/>
        <rFont val="Times New Roman"/>
        <family val="1"/>
        <charset val="186"/>
      </rPr>
      <t xml:space="preserve">slėginių nuotekų šalinimo tinklų statyba Ø90 mm vamzdžiais, įskaitant dangų ardymą, pagrindo vamzdžiams įrengimą, dangų atstatymą ir visas reikalingas fasonines dalis. </t>
    </r>
  </si>
  <si>
    <t>Nuotekų siurblinė NS-3</t>
  </si>
  <si>
    <t>Buitinių nuotekų siurbinė NS-3 su nuotekų siurbliais, įskaitant žemės darbus (dangų ardymą ir atstatymą) ir siurblinės ankeravimą. Detalūs reikalavimai pateikti techninėse specifikacijose.</t>
  </si>
  <si>
    <t>Savitakiniai buitinių nuotekų tinklai</t>
  </si>
  <si>
    <t>Viso (Savitakiniai buitinių nuotekų tinklai)</t>
  </si>
  <si>
    <t>(pareigos, vardas, pavardė)</t>
  </si>
  <si>
    <t>(parašas)</t>
  </si>
  <si>
    <t>5.3</t>
  </si>
  <si>
    <t>5.4</t>
  </si>
  <si>
    <t>5.5</t>
  </si>
  <si>
    <r>
      <t xml:space="preserve">Pirkimo objekto pavadinimas: </t>
    </r>
    <r>
      <rPr>
        <sz val="11"/>
        <color indexed="8"/>
        <rFont val="Times New Roman"/>
        <family val="1"/>
        <charset val="186"/>
      </rPr>
      <t>Nuotekų šalinimo tinklų statyba Raguvos mstl., Raguvos sen., Panevėžio r. sav.</t>
    </r>
  </si>
  <si>
    <t xml:space="preserve">Užsakovas: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</si>
</sst>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&quot; Lt&quot;"/>
  </numFmts>
  <fonts count="2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indexed="8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0"/>
      <name val="Arial"/>
      <family val="2"/>
      <charset val="186"/>
    </font>
    <font>
      <b/>
      <sz val="12"/>
      <name val="Times New Roman"/>
      <family val="1"/>
    </font>
    <font>
      <b/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9"/>
      <color indexed="8"/>
      <name val="Tahoma"/>
      <family val="2"/>
      <charset val="204"/>
    </font>
    <font>
      <b/>
      <sz val="14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31"/>
      </patternFill>
    </fill>
  </fills>
  <borders count="27">
    <border>
      <left/>
      <right/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ck">
        <color indexed="64"/>
      </left>
      <right style="medium">
        <color indexed="8"/>
      </right>
      <top style="thick">
        <color indexed="64"/>
      </top>
      <bottom style="thick">
        <color indexed="64"/>
      </bottom>
      <diagonal/>
    </border>
    <border>
      <left style="medium">
        <color indexed="8"/>
      </left>
      <right style="medium">
        <color indexed="8"/>
      </right>
      <top style="thick">
        <color indexed="64"/>
      </top>
      <bottom style="thick">
        <color indexed="64"/>
      </bottom>
      <diagonal/>
    </border>
    <border>
      <left style="medium">
        <color indexed="8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78">
    <xf numFmtId="0" fontId="0" fillId="0" borderId="0" xfId="0"/>
    <xf numFmtId="49" fontId="0" fillId="0" borderId="0" xfId="0" applyNumberFormat="1"/>
    <xf numFmtId="4" fontId="4" fillId="0" borderId="1" xfId="0" applyNumberFormat="1" applyFont="1" applyBorder="1"/>
    <xf numFmtId="0" fontId="0" fillId="0" borderId="2" xfId="0" applyBorder="1"/>
    <xf numFmtId="0" fontId="6" fillId="0" borderId="2" xfId="2" applyFont="1" applyBorder="1" applyAlignment="1">
      <alignment horizontal="left" vertical="center" wrapText="1"/>
    </xf>
    <xf numFmtId="49" fontId="0" fillId="0" borderId="3" xfId="0" applyNumberFormat="1" applyBorder="1"/>
    <xf numFmtId="4" fontId="4" fillId="0" borderId="4" xfId="1" applyNumberFormat="1" applyFont="1" applyFill="1" applyBorder="1" applyAlignment="1" applyProtection="1"/>
    <xf numFmtId="0" fontId="0" fillId="0" borderId="5" xfId="0" applyBorder="1"/>
    <xf numFmtId="0" fontId="6" fillId="0" borderId="5" xfId="2" applyFont="1" applyBorder="1" applyAlignment="1">
      <alignment horizontal="left" vertical="center" wrapText="1"/>
    </xf>
    <xf numFmtId="49" fontId="0" fillId="0" borderId="6" xfId="0" applyNumberFormat="1" applyBorder="1"/>
    <xf numFmtId="4" fontId="6" fillId="2" borderId="7" xfId="2" applyNumberFormat="1" applyFont="1" applyFill="1" applyBorder="1" applyAlignment="1">
      <alignment vertical="center" wrapText="1"/>
    </xf>
    <xf numFmtId="164" fontId="6" fillId="2" borderId="8" xfId="2" applyNumberFormat="1" applyFont="1" applyFill="1" applyBorder="1" applyAlignment="1">
      <alignment horizontal="right" vertical="center" wrapText="1"/>
    </xf>
    <xf numFmtId="2" fontId="6" fillId="2" borderId="8" xfId="2" applyNumberFormat="1" applyFont="1" applyFill="1" applyBorder="1" applyAlignment="1">
      <alignment horizontal="right" vertical="center" wrapText="1"/>
    </xf>
    <xf numFmtId="0" fontId="6" fillId="2" borderId="8" xfId="2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left" vertical="center" wrapText="1"/>
    </xf>
    <xf numFmtId="49" fontId="7" fillId="2" borderId="9" xfId="2" applyNumberFormat="1" applyFont="1" applyFill="1" applyBorder="1" applyAlignment="1">
      <alignment horizontal="center" vertical="center" wrapText="1"/>
    </xf>
    <xf numFmtId="2" fontId="6" fillId="2" borderId="7" xfId="2" applyNumberFormat="1" applyFont="1" applyFill="1" applyBorder="1" applyAlignment="1">
      <alignment vertical="center" wrapText="1"/>
    </xf>
    <xf numFmtId="4" fontId="6" fillId="0" borderId="10" xfId="2" applyNumberFormat="1" applyFont="1" applyBorder="1" applyAlignment="1">
      <alignment vertical="center" wrapText="1"/>
    </xf>
    <xf numFmtId="164" fontId="8" fillId="0" borderId="11" xfId="2" applyNumberFormat="1" applyFont="1" applyBorder="1" applyAlignment="1">
      <alignment horizontal="right" vertical="center" wrapText="1"/>
    </xf>
    <xf numFmtId="2" fontId="8" fillId="0" borderId="11" xfId="2" applyNumberFormat="1" applyFont="1" applyBorder="1" applyAlignment="1">
      <alignment horizontal="right" vertical="center" wrapText="1"/>
    </xf>
    <xf numFmtId="0" fontId="8" fillId="0" borderId="11" xfId="2" applyFont="1" applyBorder="1" applyAlignment="1">
      <alignment horizontal="center" vertical="center" wrapText="1"/>
    </xf>
    <xf numFmtId="0" fontId="8" fillId="0" borderId="11" xfId="2" applyFont="1" applyBorder="1" applyAlignment="1">
      <alignment horizontal="left" vertical="center" wrapText="1"/>
    </xf>
    <xf numFmtId="49" fontId="8" fillId="0" borderId="12" xfId="2" applyNumberFormat="1" applyFont="1" applyBorder="1" applyAlignment="1">
      <alignment horizontal="center" vertical="center" wrapText="1"/>
    </xf>
    <xf numFmtId="4" fontId="9" fillId="0" borderId="4" xfId="2" applyNumberFormat="1" applyFont="1" applyBorder="1" applyAlignment="1">
      <alignment horizontal="right" vertical="center" wrapText="1"/>
    </xf>
    <xf numFmtId="2" fontId="9" fillId="0" borderId="5" xfId="2" applyNumberFormat="1" applyFont="1" applyBorder="1" applyAlignment="1">
      <alignment horizontal="right" vertical="center" wrapText="1"/>
    </xf>
    <xf numFmtId="0" fontId="9" fillId="3" borderId="5" xfId="2" applyFont="1" applyFill="1" applyBorder="1" applyAlignment="1">
      <alignment horizontal="right" vertical="center" wrapText="1"/>
    </xf>
    <xf numFmtId="0" fontId="9" fillId="3" borderId="5" xfId="2" applyFont="1" applyFill="1" applyBorder="1" applyAlignment="1">
      <alignment horizontal="center" vertical="center" wrapText="1"/>
    </xf>
    <xf numFmtId="0" fontId="9" fillId="3" borderId="5" xfId="2" applyFont="1" applyFill="1" applyBorder="1" applyAlignment="1">
      <alignment horizontal="left" vertical="center" wrapText="1"/>
    </xf>
    <xf numFmtId="49" fontId="9" fillId="0" borderId="6" xfId="2" applyNumberFormat="1" applyFont="1" applyBorder="1" applyAlignment="1">
      <alignment horizontal="center" vertical="center"/>
    </xf>
    <xf numFmtId="4" fontId="10" fillId="2" borderId="13" xfId="2" applyNumberFormat="1" applyFont="1" applyFill="1" applyBorder="1" applyAlignment="1">
      <alignment horizontal="left" vertical="center" wrapText="1"/>
    </xf>
    <xf numFmtId="4" fontId="10" fillId="2" borderId="14" xfId="2" applyNumberFormat="1" applyFont="1" applyFill="1" applyBorder="1" applyAlignment="1">
      <alignment horizontal="left" vertical="center" wrapText="1"/>
    </xf>
    <xf numFmtId="2" fontId="10" fillId="2" borderId="14" xfId="2" applyNumberFormat="1" applyFont="1" applyFill="1" applyBorder="1" applyAlignment="1">
      <alignment horizontal="left" vertical="center" wrapText="1"/>
    </xf>
    <xf numFmtId="0" fontId="10" fillId="2" borderId="14" xfId="2" applyFont="1" applyFill="1" applyBorder="1" applyAlignment="1">
      <alignment horizontal="left" vertical="center" wrapText="1"/>
    </xf>
    <xf numFmtId="0" fontId="8" fillId="2" borderId="14" xfId="2" applyFont="1" applyFill="1" applyBorder="1" applyAlignment="1">
      <alignment horizontal="left" vertical="center" wrapText="1"/>
    </xf>
    <xf numFmtId="49" fontId="10" fillId="2" borderId="15" xfId="2" applyNumberFormat="1" applyFont="1" applyFill="1" applyBorder="1" applyAlignment="1">
      <alignment horizontal="center" vertical="center" wrapText="1"/>
    </xf>
    <xf numFmtId="4" fontId="9" fillId="3" borderId="4" xfId="2" applyNumberFormat="1" applyFont="1" applyFill="1" applyBorder="1" applyAlignment="1">
      <alignment horizontal="right" vertical="center" wrapText="1"/>
    </xf>
    <xf numFmtId="2" fontId="9" fillId="3" borderId="5" xfId="2" applyNumberFormat="1" applyFont="1" applyFill="1" applyBorder="1" applyAlignment="1">
      <alignment horizontal="right" vertical="center" wrapText="1"/>
    </xf>
    <xf numFmtId="0" fontId="11" fillId="3" borderId="5" xfId="2" applyFont="1" applyFill="1" applyBorder="1" applyAlignment="1">
      <alignment horizontal="left" vertical="center" wrapText="1"/>
    </xf>
    <xf numFmtId="2" fontId="9" fillId="0" borderId="11" xfId="2" applyNumberFormat="1" applyFont="1" applyBorder="1" applyAlignment="1">
      <alignment horizontal="right" vertical="center" wrapText="1"/>
    </xf>
    <xf numFmtId="0" fontId="9" fillId="0" borderId="5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left" vertical="center" wrapText="1"/>
    </xf>
    <xf numFmtId="49" fontId="9" fillId="0" borderId="12" xfId="2" applyNumberFormat="1" applyFont="1" applyBorder="1" applyAlignment="1">
      <alignment horizontal="center" vertical="center"/>
    </xf>
    <xf numFmtId="0" fontId="9" fillId="0" borderId="5" xfId="2" applyFont="1" applyBorder="1" applyAlignment="1">
      <alignment horizontal="left" vertical="center" wrapText="1"/>
    </xf>
    <xf numFmtId="0" fontId="13" fillId="0" borderId="0" xfId="0" applyFont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 applyProtection="1">
      <alignment vertical="center"/>
      <protection locked="0"/>
    </xf>
    <xf numFmtId="49" fontId="9" fillId="3" borderId="6" xfId="2" applyNumberFormat="1" applyFont="1" applyFill="1" applyBorder="1" applyAlignment="1">
      <alignment horizontal="center" vertical="center"/>
    </xf>
    <xf numFmtId="0" fontId="9" fillId="3" borderId="11" xfId="2" applyFont="1" applyFill="1" applyBorder="1" applyAlignment="1">
      <alignment horizontal="right" vertical="center" wrapText="1"/>
    </xf>
    <xf numFmtId="0" fontId="9" fillId="3" borderId="11" xfId="2" applyFont="1" applyFill="1" applyBorder="1" applyAlignment="1">
      <alignment horizontal="center" vertical="center" wrapText="1"/>
    </xf>
    <xf numFmtId="2" fontId="10" fillId="2" borderId="19" xfId="2" applyNumberFormat="1" applyFont="1" applyFill="1" applyBorder="1" applyAlignment="1">
      <alignment horizontal="left" vertical="center" wrapText="1"/>
    </xf>
    <xf numFmtId="4" fontId="10" fillId="2" borderId="19" xfId="2" applyNumberFormat="1" applyFont="1" applyFill="1" applyBorder="1" applyAlignment="1">
      <alignment horizontal="left" vertical="center" wrapText="1"/>
    </xf>
    <xf numFmtId="49" fontId="10" fillId="2" borderId="20" xfId="2" applyNumberFormat="1" applyFont="1" applyFill="1" applyBorder="1" applyAlignment="1">
      <alignment horizontal="center" vertical="center" wrapText="1"/>
    </xf>
    <xf numFmtId="0" fontId="8" fillId="2" borderId="19" xfId="2" applyFont="1" applyFill="1" applyBorder="1" applyAlignment="1">
      <alignment horizontal="left" vertical="center" wrapText="1"/>
    </xf>
    <xf numFmtId="0" fontId="10" fillId="2" borderId="19" xfId="2" applyFont="1" applyFill="1" applyBorder="1" applyAlignment="1">
      <alignment horizontal="left" vertical="center" wrapText="1"/>
    </xf>
    <xf numFmtId="4" fontId="10" fillId="2" borderId="21" xfId="2" applyNumberFormat="1" applyFont="1" applyFill="1" applyBorder="1" applyAlignment="1">
      <alignment horizontal="left" vertical="center" wrapText="1"/>
    </xf>
    <xf numFmtId="49" fontId="9" fillId="0" borderId="20" xfId="2" applyNumberFormat="1" applyFont="1" applyBorder="1" applyAlignment="1">
      <alignment horizontal="center" vertical="center"/>
    </xf>
    <xf numFmtId="0" fontId="9" fillId="3" borderId="19" xfId="2" applyFont="1" applyFill="1" applyBorder="1" applyAlignment="1">
      <alignment horizontal="center" vertical="center" wrapText="1"/>
    </xf>
    <xf numFmtId="0" fontId="9" fillId="3" borderId="25" xfId="2" applyFont="1" applyFill="1" applyBorder="1" applyAlignment="1">
      <alignment horizontal="right" vertical="center" wrapText="1"/>
    </xf>
    <xf numFmtId="2" fontId="9" fillId="3" borderId="25" xfId="2" applyNumberFormat="1" applyFont="1" applyFill="1" applyBorder="1" applyAlignment="1">
      <alignment horizontal="right" vertical="center" wrapText="1"/>
    </xf>
    <xf numFmtId="0" fontId="0" fillId="0" borderId="26" xfId="0" applyBorder="1"/>
    <xf numFmtId="0" fontId="0" fillId="0" borderId="0" xfId="0" applyAlignment="1">
      <alignment horizontal="center" wrapText="1"/>
    </xf>
    <xf numFmtId="0" fontId="2" fillId="0" borderId="0" xfId="0" applyFont="1" applyAlignment="1">
      <alignment horizontal="left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 shrinkToFit="1"/>
    </xf>
    <xf numFmtId="49" fontId="14" fillId="0" borderId="18" xfId="0" applyNumberFormat="1" applyFont="1" applyBorder="1" applyAlignment="1">
      <alignment horizontal="center" vertical="center"/>
    </xf>
    <xf numFmtId="0" fontId="16" fillId="0" borderId="16" xfId="0" applyFont="1" applyBorder="1" applyAlignment="1" applyProtection="1">
      <alignment horizontal="center" vertical="center"/>
      <protection locked="0"/>
    </xf>
    <xf numFmtId="0" fontId="14" fillId="0" borderId="17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49" fontId="18" fillId="4" borderId="22" xfId="2" applyNumberFormat="1" applyFont="1" applyFill="1" applyBorder="1" applyAlignment="1">
      <alignment horizontal="center" vertical="center" wrapText="1"/>
    </xf>
    <xf numFmtId="49" fontId="18" fillId="4" borderId="23" xfId="2" applyNumberFormat="1" applyFont="1" applyFill="1" applyBorder="1" applyAlignment="1">
      <alignment horizontal="center" vertical="center" wrapText="1"/>
    </xf>
    <xf numFmtId="49" fontId="18" fillId="4" borderId="24" xfId="2" applyNumberFormat="1" applyFont="1" applyFill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/>
  </cellXfs>
  <cellStyles count="3">
    <cellStyle name="Excel Built-in Normal" xfId="2" xr:uid="{9A10B142-D176-4CE6-9E86-02C60601EB8E}"/>
    <cellStyle name="Įprastas" xfId="0" builtinId="0"/>
    <cellStyle name="Vali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7022F-68D5-4A0A-9C5A-82743E516110}">
  <dimension ref="A1:O51"/>
  <sheetViews>
    <sheetView tabSelected="1" topLeftCell="A34" zoomScale="90" zoomScaleNormal="90" workbookViewId="0">
      <selection activeCell="C56" sqref="C56"/>
    </sheetView>
  </sheetViews>
  <sheetFormatPr defaultRowHeight="15" x14ac:dyDescent="0.25"/>
  <cols>
    <col min="1" max="1" width="5.7109375" style="1" customWidth="1"/>
    <col min="2" max="2" width="53.140625" customWidth="1"/>
    <col min="5" max="5" width="14.140625" customWidth="1"/>
    <col min="6" max="6" width="15" customWidth="1"/>
  </cols>
  <sheetData>
    <row r="1" spans="1:6" x14ac:dyDescent="0.25">
      <c r="A1" s="66" t="s">
        <v>71</v>
      </c>
      <c r="B1" s="66"/>
      <c r="C1" s="66"/>
      <c r="D1" s="66"/>
      <c r="E1" s="66"/>
      <c r="F1" s="66"/>
    </row>
    <row r="2" spans="1:6" x14ac:dyDescent="0.25">
      <c r="A2" s="66"/>
      <c r="B2" s="66"/>
      <c r="C2" s="47" t="s">
        <v>36</v>
      </c>
      <c r="D2" s="47"/>
      <c r="E2" s="47"/>
      <c r="F2" s="47"/>
    </row>
    <row r="3" spans="1:6" x14ac:dyDescent="0.25">
      <c r="A3" s="65" t="s">
        <v>72</v>
      </c>
      <c r="B3" s="65"/>
      <c r="C3" s="47"/>
      <c r="D3" s="47"/>
      <c r="E3" s="47"/>
      <c r="F3" s="47"/>
    </row>
    <row r="4" spans="1:6" x14ac:dyDescent="0.25">
      <c r="A4" s="65" t="s">
        <v>37</v>
      </c>
      <c r="B4" s="65"/>
      <c r="C4" s="48" t="s">
        <v>36</v>
      </c>
      <c r="D4" s="47"/>
      <c r="E4" s="47"/>
      <c r="F4" s="47"/>
    </row>
    <row r="5" spans="1:6" ht="19.5" thickBot="1" x14ac:dyDescent="0.3">
      <c r="A5" s="69" t="s">
        <v>38</v>
      </c>
      <c r="B5" s="69"/>
      <c r="C5" s="69"/>
      <c r="D5" s="69"/>
      <c r="E5" s="69"/>
      <c r="F5" s="69"/>
    </row>
    <row r="6" spans="1:6" ht="15.75" thickBot="1" x14ac:dyDescent="0.3">
      <c r="A6" s="68" t="s">
        <v>35</v>
      </c>
      <c r="B6" s="70" t="s">
        <v>34</v>
      </c>
      <c r="C6" s="71" t="s">
        <v>33</v>
      </c>
      <c r="D6" s="72" t="s">
        <v>32</v>
      </c>
      <c r="E6" s="72"/>
      <c r="F6" s="72"/>
    </row>
    <row r="7" spans="1:6" ht="29.25" thickBot="1" x14ac:dyDescent="0.3">
      <c r="A7" s="68"/>
      <c r="B7" s="70"/>
      <c r="C7" s="71"/>
      <c r="D7" s="46" t="s">
        <v>31</v>
      </c>
      <c r="E7" s="45" t="s">
        <v>30</v>
      </c>
      <c r="F7" s="44" t="s">
        <v>29</v>
      </c>
    </row>
    <row r="8" spans="1:6" x14ac:dyDescent="0.25">
      <c r="A8" s="34">
        <v>1</v>
      </c>
      <c r="B8" s="33" t="s">
        <v>28</v>
      </c>
      <c r="C8" s="32"/>
      <c r="D8" s="31"/>
      <c r="E8" s="30"/>
      <c r="F8" s="29"/>
    </row>
    <row r="9" spans="1:6" ht="26.25" x14ac:dyDescent="0.25">
      <c r="A9" s="28" t="s">
        <v>27</v>
      </c>
      <c r="B9" s="43" t="s">
        <v>26</v>
      </c>
      <c r="C9" s="39" t="s">
        <v>4</v>
      </c>
      <c r="D9" s="24">
        <v>1</v>
      </c>
      <c r="E9" s="24"/>
      <c r="F9" s="23">
        <f>ROUND(D9*E9,2)</f>
        <v>0</v>
      </c>
    </row>
    <row r="10" spans="1:6" x14ac:dyDescent="0.25">
      <c r="A10" s="49" t="s">
        <v>25</v>
      </c>
      <c r="B10" s="27" t="s">
        <v>24</v>
      </c>
      <c r="C10" s="26" t="s">
        <v>4</v>
      </c>
      <c r="D10" s="36">
        <v>1</v>
      </c>
      <c r="E10" s="36"/>
      <c r="F10" s="35">
        <f>ROUND(D10*E10,2)</f>
        <v>0</v>
      </c>
    </row>
    <row r="11" spans="1:6" x14ac:dyDescent="0.25">
      <c r="A11" s="28" t="s">
        <v>23</v>
      </c>
      <c r="B11" s="42" t="s">
        <v>22</v>
      </c>
      <c r="C11" s="39" t="s">
        <v>4</v>
      </c>
      <c r="D11" s="24">
        <v>1</v>
      </c>
      <c r="E11" s="24"/>
      <c r="F11" s="23">
        <f>ROUND(D11*E11,2)</f>
        <v>0</v>
      </c>
    </row>
    <row r="12" spans="1:6" x14ac:dyDescent="0.25">
      <c r="A12" s="28" t="s">
        <v>21</v>
      </c>
      <c r="B12" s="42" t="s">
        <v>39</v>
      </c>
      <c r="C12" s="39" t="s">
        <v>4</v>
      </c>
      <c r="D12" s="24">
        <v>1</v>
      </c>
      <c r="E12" s="24"/>
      <c r="F12" s="23">
        <f>ROUND(D12*E12,2)</f>
        <v>0</v>
      </c>
    </row>
    <row r="13" spans="1:6" x14ac:dyDescent="0.25">
      <c r="A13" s="41" t="s">
        <v>20</v>
      </c>
      <c r="B13" s="40" t="s">
        <v>19</v>
      </c>
      <c r="C13" s="39" t="s">
        <v>4</v>
      </c>
      <c r="D13" s="24">
        <v>1</v>
      </c>
      <c r="E13" s="38"/>
      <c r="F13" s="23">
        <f>ROUND(D13*E13,2)</f>
        <v>0</v>
      </c>
    </row>
    <row r="14" spans="1:6" ht="16.5" thickBot="1" x14ac:dyDescent="0.3">
      <c r="A14" s="22"/>
      <c r="B14" s="21" t="str">
        <f>CONCATENATE("Viso (",B8,")")</f>
        <v>Viso (Bendroji dalis)</v>
      </c>
      <c r="C14" s="20"/>
      <c r="D14" s="19"/>
      <c r="E14" s="18"/>
      <c r="F14" s="17">
        <f>SUM(F9:F13)</f>
        <v>0</v>
      </c>
    </row>
    <row r="15" spans="1:6" ht="16.149999999999999" customHeight="1" thickTop="1" thickBot="1" x14ac:dyDescent="0.3">
      <c r="A15" s="73" t="s">
        <v>44</v>
      </c>
      <c r="B15" s="74"/>
      <c r="C15" s="74"/>
      <c r="D15" s="74"/>
      <c r="E15" s="74"/>
      <c r="F15" s="75"/>
    </row>
    <row r="16" spans="1:6" ht="15.75" thickTop="1" x14ac:dyDescent="0.25">
      <c r="A16" s="54" t="s">
        <v>18</v>
      </c>
      <c r="B16" s="55" t="s">
        <v>64</v>
      </c>
      <c r="C16" s="56"/>
      <c r="D16" s="52"/>
      <c r="E16" s="53"/>
      <c r="F16" s="57"/>
    </row>
    <row r="17" spans="1:15" ht="63.75" x14ac:dyDescent="0.25">
      <c r="A17" s="28" t="s">
        <v>17</v>
      </c>
      <c r="B17" s="37" t="s">
        <v>46</v>
      </c>
      <c r="C17" s="26" t="s">
        <v>11</v>
      </c>
      <c r="D17" s="25">
        <v>78.8</v>
      </c>
      <c r="E17" s="36"/>
      <c r="F17" s="35">
        <f t="shared" ref="F17:F20" si="0">ROUND(D17*E17,2)</f>
        <v>0</v>
      </c>
    </row>
    <row r="18" spans="1:15" ht="63.75" customHeight="1" x14ac:dyDescent="0.25">
      <c r="A18" s="28" t="s">
        <v>16</v>
      </c>
      <c r="B18" s="37" t="s">
        <v>47</v>
      </c>
      <c r="C18" s="26" t="s">
        <v>11</v>
      </c>
      <c r="D18" s="25">
        <v>37.200000000000003</v>
      </c>
      <c r="E18" s="36"/>
      <c r="F18" s="35">
        <f t="shared" si="0"/>
        <v>0</v>
      </c>
      <c r="H18" s="63"/>
      <c r="I18" s="63"/>
      <c r="J18" s="63"/>
      <c r="K18" s="63"/>
      <c r="L18" s="63"/>
      <c r="M18" s="63"/>
      <c r="N18" s="63"/>
      <c r="O18" s="63"/>
    </row>
    <row r="19" spans="1:15" ht="63.75" x14ac:dyDescent="0.25">
      <c r="A19" s="28" t="s">
        <v>15</v>
      </c>
      <c r="B19" s="37" t="s">
        <v>48</v>
      </c>
      <c r="C19" s="26" t="s">
        <v>11</v>
      </c>
      <c r="D19" s="25">
        <v>278</v>
      </c>
      <c r="E19" s="36"/>
      <c r="F19" s="35">
        <f t="shared" si="0"/>
        <v>0</v>
      </c>
      <c r="H19" s="63"/>
      <c r="I19" s="63"/>
      <c r="J19" s="63"/>
      <c r="K19" s="63"/>
      <c r="L19" s="63"/>
      <c r="M19" s="63"/>
      <c r="N19" s="63"/>
      <c r="O19" s="63"/>
    </row>
    <row r="20" spans="1:15" ht="63.75" x14ac:dyDescent="0.25">
      <c r="A20" s="28" t="s">
        <v>14</v>
      </c>
      <c r="B20" s="37" t="s">
        <v>49</v>
      </c>
      <c r="C20" s="26" t="s">
        <v>11</v>
      </c>
      <c r="D20" s="25">
        <v>354</v>
      </c>
      <c r="E20" s="36"/>
      <c r="F20" s="35">
        <f t="shared" si="0"/>
        <v>0</v>
      </c>
    </row>
    <row r="21" spans="1:15" ht="16.5" thickBot="1" x14ac:dyDescent="0.3">
      <c r="A21" s="58"/>
      <c r="B21" s="21" t="s">
        <v>65</v>
      </c>
      <c r="C21" s="59"/>
      <c r="D21" s="60"/>
      <c r="E21" s="61"/>
      <c r="F21" s="17">
        <f>SUM(F17:F20)</f>
        <v>0</v>
      </c>
    </row>
    <row r="22" spans="1:15" x14ac:dyDescent="0.25">
      <c r="A22" s="34" t="s">
        <v>13</v>
      </c>
      <c r="B22" s="33" t="s">
        <v>40</v>
      </c>
      <c r="C22" s="32"/>
      <c r="D22" s="52"/>
      <c r="E22" s="53"/>
      <c r="F22" s="29"/>
    </row>
    <row r="23" spans="1:15" ht="38.25" x14ac:dyDescent="0.25">
      <c r="A23" s="28" t="s">
        <v>12</v>
      </c>
      <c r="B23" s="37" t="s">
        <v>50</v>
      </c>
      <c r="C23" s="26" t="s">
        <v>11</v>
      </c>
      <c r="D23" s="25">
        <v>209</v>
      </c>
      <c r="E23" s="36"/>
      <c r="F23" s="35">
        <f>ROUND(D23*E23,2)</f>
        <v>0</v>
      </c>
    </row>
    <row r="24" spans="1:15" ht="16.5" thickBot="1" x14ac:dyDescent="0.3">
      <c r="A24" s="22"/>
      <c r="B24" s="21" t="str">
        <f>CONCATENATE("Viso (",B22,")")</f>
        <v>Viso (Slėginiai nuotekų tinklai)</v>
      </c>
      <c r="C24" s="20"/>
      <c r="D24" s="19"/>
      <c r="E24" s="18"/>
      <c r="F24" s="17">
        <f>SUM(F23:F23)</f>
        <v>0</v>
      </c>
    </row>
    <row r="25" spans="1:15" x14ac:dyDescent="0.25">
      <c r="A25" s="34" t="s">
        <v>10</v>
      </c>
      <c r="B25" s="33" t="s">
        <v>45</v>
      </c>
      <c r="C25" s="32"/>
      <c r="D25" s="31"/>
      <c r="E25" s="30"/>
      <c r="F25" s="29"/>
    </row>
    <row r="26" spans="1:15" ht="38.25" x14ac:dyDescent="0.25">
      <c r="A26" s="28" t="s">
        <v>9</v>
      </c>
      <c r="B26" s="27" t="s">
        <v>51</v>
      </c>
      <c r="C26" s="26" t="s">
        <v>4</v>
      </c>
      <c r="D26" s="25">
        <v>1</v>
      </c>
      <c r="E26" s="24"/>
      <c r="F26" s="23">
        <f>ROUND(D26*E26,2)</f>
        <v>0</v>
      </c>
    </row>
    <row r="27" spans="1:15" ht="16.5" thickBot="1" x14ac:dyDescent="0.3">
      <c r="A27" s="22"/>
      <c r="B27" s="21" t="str">
        <f>CONCATENATE("Viso (",B25,")")</f>
        <v>Viso (Nuotekų siurblinė NS-1)</v>
      </c>
      <c r="C27" s="20"/>
      <c r="D27" s="19"/>
      <c r="E27" s="18"/>
      <c r="F27" s="17">
        <f>SUM(F26)</f>
        <v>0</v>
      </c>
    </row>
    <row r="28" spans="1:15" ht="17.25" thickTop="1" thickBot="1" x14ac:dyDescent="0.3">
      <c r="A28" s="73" t="s">
        <v>53</v>
      </c>
      <c r="B28" s="74"/>
      <c r="C28" s="74"/>
      <c r="D28" s="74"/>
      <c r="E28" s="74"/>
      <c r="F28" s="75"/>
    </row>
    <row r="29" spans="1:15" ht="15.75" thickTop="1" x14ac:dyDescent="0.25">
      <c r="A29" s="54" t="s">
        <v>8</v>
      </c>
      <c r="B29" s="55" t="s">
        <v>64</v>
      </c>
      <c r="C29" s="56"/>
      <c r="D29" s="52"/>
      <c r="E29" s="53"/>
      <c r="F29" s="57"/>
    </row>
    <row r="30" spans="1:15" ht="63.75" x14ac:dyDescent="0.25">
      <c r="A30" s="28" t="s">
        <v>7</v>
      </c>
      <c r="B30" s="37" t="s">
        <v>54</v>
      </c>
      <c r="C30" s="26" t="s">
        <v>11</v>
      </c>
      <c r="D30" s="25">
        <v>62.3</v>
      </c>
      <c r="E30" s="24"/>
      <c r="F30" s="23">
        <f>ROUND(D30*E30,2)</f>
        <v>0</v>
      </c>
    </row>
    <row r="31" spans="1:15" ht="63.75" x14ac:dyDescent="0.25">
      <c r="A31" s="41" t="s">
        <v>52</v>
      </c>
      <c r="B31" s="37" t="s">
        <v>56</v>
      </c>
      <c r="C31" s="51" t="s">
        <v>11</v>
      </c>
      <c r="D31" s="50">
        <v>8.6999999999999993</v>
      </c>
      <c r="E31" s="38"/>
      <c r="F31" s="23">
        <f t="shared" ref="F31:F34" si="1">ROUND(D31*E31,2)</f>
        <v>0</v>
      </c>
    </row>
    <row r="32" spans="1:15" ht="63.75" x14ac:dyDescent="0.25">
      <c r="A32" s="41" t="s">
        <v>68</v>
      </c>
      <c r="B32" s="37" t="s">
        <v>57</v>
      </c>
      <c r="C32" s="51" t="s">
        <v>11</v>
      </c>
      <c r="D32" s="50">
        <v>592.1</v>
      </c>
      <c r="E32" s="38"/>
      <c r="F32" s="23">
        <f t="shared" si="1"/>
        <v>0</v>
      </c>
    </row>
    <row r="33" spans="1:6" ht="63.75" x14ac:dyDescent="0.25">
      <c r="A33" s="41" t="s">
        <v>69</v>
      </c>
      <c r="B33" s="37" t="s">
        <v>58</v>
      </c>
      <c r="C33" s="51" t="s">
        <v>11</v>
      </c>
      <c r="D33" s="50">
        <v>79.3</v>
      </c>
      <c r="E33" s="38"/>
      <c r="F33" s="23">
        <f t="shared" si="1"/>
        <v>0</v>
      </c>
    </row>
    <row r="34" spans="1:6" ht="63.75" x14ac:dyDescent="0.25">
      <c r="A34" s="41" t="s">
        <v>70</v>
      </c>
      <c r="B34" s="37" t="s">
        <v>59</v>
      </c>
      <c r="C34" s="51" t="s">
        <v>11</v>
      </c>
      <c r="D34" s="50">
        <v>2.6</v>
      </c>
      <c r="E34" s="38"/>
      <c r="F34" s="23">
        <f t="shared" si="1"/>
        <v>0</v>
      </c>
    </row>
    <row r="35" spans="1:6" ht="16.5" thickBot="1" x14ac:dyDescent="0.3">
      <c r="A35" s="22"/>
      <c r="B35" s="21" t="str">
        <f>CONCATENATE("Viso (",B29,")")</f>
        <v>Viso (Savitakiniai buitinių nuotekų tinklai)</v>
      </c>
      <c r="C35" s="20"/>
      <c r="D35" s="19"/>
      <c r="E35" s="18"/>
      <c r="F35" s="17">
        <f>SUM(F30:F34)</f>
        <v>0</v>
      </c>
    </row>
    <row r="36" spans="1:6" x14ac:dyDescent="0.25">
      <c r="A36" s="34" t="s">
        <v>6</v>
      </c>
      <c r="B36" s="33" t="s">
        <v>40</v>
      </c>
      <c r="C36" s="32"/>
      <c r="D36" s="31"/>
      <c r="E36" s="30"/>
      <c r="F36" s="29"/>
    </row>
    <row r="37" spans="1:6" ht="38.25" x14ac:dyDescent="0.25">
      <c r="A37" s="28" t="s">
        <v>5</v>
      </c>
      <c r="B37" s="37" t="s">
        <v>60</v>
      </c>
      <c r="C37" s="26" t="s">
        <v>11</v>
      </c>
      <c r="D37" s="25">
        <v>398.8</v>
      </c>
      <c r="E37" s="24"/>
      <c r="F37" s="23">
        <f>ROUND(D37*E37,2)</f>
        <v>0</v>
      </c>
    </row>
    <row r="38" spans="1:6" ht="38.25" x14ac:dyDescent="0.25">
      <c r="A38" s="41" t="s">
        <v>55</v>
      </c>
      <c r="B38" s="37" t="s">
        <v>61</v>
      </c>
      <c r="C38" s="51" t="s">
        <v>11</v>
      </c>
      <c r="D38" s="50">
        <v>115.2</v>
      </c>
      <c r="E38" s="38"/>
      <c r="F38" s="23">
        <f>ROUND(D38*E38,2)</f>
        <v>0</v>
      </c>
    </row>
    <row r="39" spans="1:6" ht="16.5" thickBot="1" x14ac:dyDescent="0.3">
      <c r="A39" s="22"/>
      <c r="B39" s="21" t="str">
        <f>CONCATENATE("Viso (",B36,")")</f>
        <v>Viso (Slėginiai nuotekų tinklai)</v>
      </c>
      <c r="C39" s="20"/>
      <c r="D39" s="19"/>
      <c r="E39" s="18"/>
      <c r="F39" s="17">
        <f>SUM(F37:F38)</f>
        <v>0</v>
      </c>
    </row>
    <row r="40" spans="1:6" x14ac:dyDescent="0.25">
      <c r="A40" s="34" t="s">
        <v>41</v>
      </c>
      <c r="B40" s="33" t="s">
        <v>62</v>
      </c>
      <c r="C40" s="32"/>
      <c r="D40" s="31"/>
      <c r="E40" s="30"/>
      <c r="F40" s="29"/>
    </row>
    <row r="41" spans="1:6" ht="38.25" x14ac:dyDescent="0.25">
      <c r="A41" s="28" t="s">
        <v>42</v>
      </c>
      <c r="B41" s="27" t="s">
        <v>63</v>
      </c>
      <c r="C41" s="26" t="s">
        <v>4</v>
      </c>
      <c r="D41" s="25">
        <v>1</v>
      </c>
      <c r="E41" s="24"/>
      <c r="F41" s="23">
        <f>ROUND(D41*E41,2)</f>
        <v>0</v>
      </c>
    </row>
    <row r="42" spans="1:6" ht="16.5" thickBot="1" x14ac:dyDescent="0.3">
      <c r="A42" s="22"/>
      <c r="B42" s="21" t="str">
        <f>CONCATENATE("Viso (",B40,")")</f>
        <v>Viso (Nuotekų siurblinė NS-3)</v>
      </c>
      <c r="C42" s="20"/>
      <c r="D42" s="19"/>
      <c r="E42" s="18"/>
      <c r="F42" s="17">
        <f>SUM(F41)</f>
        <v>0</v>
      </c>
    </row>
    <row r="43" spans="1:6" ht="16.5" thickBot="1" x14ac:dyDescent="0.3">
      <c r="A43" s="15"/>
      <c r="B43" s="14" t="s">
        <v>3</v>
      </c>
      <c r="C43" s="13"/>
      <c r="D43" s="12"/>
      <c r="E43" s="11"/>
      <c r="F43" s="16">
        <f>SUM(F21+F24+F27+F35+F39+F42)</f>
        <v>0</v>
      </c>
    </row>
    <row r="44" spans="1:6" ht="15.75" x14ac:dyDescent="0.25">
      <c r="A44" s="15"/>
      <c r="B44" s="14" t="s">
        <v>2</v>
      </c>
      <c r="C44" s="13"/>
      <c r="D44" s="12"/>
      <c r="E44" s="11"/>
      <c r="F44" s="10">
        <f>SUM(F14+F43)</f>
        <v>0</v>
      </c>
    </row>
    <row r="45" spans="1:6" ht="15.75" x14ac:dyDescent="0.25">
      <c r="A45" s="9"/>
      <c r="B45" s="8" t="s">
        <v>1</v>
      </c>
      <c r="C45" s="7"/>
      <c r="D45" s="7"/>
      <c r="E45" s="7"/>
      <c r="F45" s="6"/>
    </row>
    <row r="46" spans="1:6" ht="16.5" thickBot="1" x14ac:dyDescent="0.3">
      <c r="A46" s="5"/>
      <c r="B46" s="4" t="s">
        <v>0</v>
      </c>
      <c r="C46" s="3"/>
      <c r="D46" s="3"/>
      <c r="E46" s="3"/>
      <c r="F46" s="2"/>
    </row>
    <row r="48" spans="1:6" ht="63.6" customHeight="1" x14ac:dyDescent="0.25">
      <c r="B48" s="67" t="s">
        <v>43</v>
      </c>
      <c r="C48" s="67"/>
      <c r="D48" s="67"/>
      <c r="E48" s="67"/>
      <c r="F48" s="67"/>
    </row>
    <row r="49" spans="2:6" ht="15.75" x14ac:dyDescent="0.25">
      <c r="B49" s="64"/>
      <c r="C49" s="64"/>
      <c r="D49" s="64"/>
      <c r="E49" s="64"/>
      <c r="F49" s="64"/>
    </row>
    <row r="50" spans="2:6" x14ac:dyDescent="0.25">
      <c r="B50" s="62"/>
      <c r="D50" s="62"/>
      <c r="E50" s="62"/>
      <c r="F50" s="62"/>
    </row>
    <row r="51" spans="2:6" x14ac:dyDescent="0.25">
      <c r="B51" s="76" t="s">
        <v>66</v>
      </c>
      <c r="C51" s="76"/>
      <c r="D51" s="76"/>
      <c r="E51" s="76" t="s">
        <v>67</v>
      </c>
      <c r="F51" s="77"/>
    </row>
  </sheetData>
  <mergeCells count="14">
    <mergeCell ref="H18:O19"/>
    <mergeCell ref="B49:F49"/>
    <mergeCell ref="A2:B2"/>
    <mergeCell ref="A3:B3"/>
    <mergeCell ref="A4:B4"/>
    <mergeCell ref="B48:F48"/>
    <mergeCell ref="A6:A7"/>
    <mergeCell ref="A5:F5"/>
    <mergeCell ref="B6:B7"/>
    <mergeCell ref="C6:C7"/>
    <mergeCell ref="D6:F6"/>
    <mergeCell ref="A15:F15"/>
    <mergeCell ref="A28:F28"/>
    <mergeCell ref="A1:F1"/>
  </mergeCells>
  <phoneticPr fontId="17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Vita Malinskienė</dc:creator>
  <cp:lastModifiedBy>Vita Malinskienė</cp:lastModifiedBy>
  <dcterms:created xsi:type="dcterms:W3CDTF">2025-06-18T12:57:39Z</dcterms:created>
  <dcterms:modified xsi:type="dcterms:W3CDTF">2026-02-05T08:09:34Z</dcterms:modified>
</cp:coreProperties>
</file>